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76\1 výzva\"/>
    </mc:Choice>
  </mc:AlternateContent>
  <xr:revisionPtr revIDLastSave="0" documentId="13_ncr:1_{8CA517E5-5CA9-4467-9EA8-A84BCEB2F259}" xr6:coauthVersionLast="47" xr6:coauthVersionMax="47" xr10:uidLastSave="{00000000-0000-0000-0000-000000000000}"/>
  <bookViews>
    <workbookView xWindow="3015" yWindow="1020" windowWidth="24570" windowHeight="1540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7" i="1" l="1"/>
  <c r="T17" i="1"/>
  <c r="P17" i="1"/>
  <c r="S14" i="1" l="1"/>
  <c r="T14" i="1"/>
  <c r="S15" i="1"/>
  <c r="T15" i="1"/>
  <c r="S16" i="1"/>
  <c r="T16" i="1"/>
  <c r="P14" i="1"/>
  <c r="P15" i="1"/>
  <c r="P16" i="1"/>
  <c r="T7" i="1" l="1"/>
  <c r="S8" i="1"/>
  <c r="S13" i="1" l="1"/>
  <c r="T13" i="1"/>
  <c r="P13" i="1"/>
  <c r="S12" i="1" l="1"/>
  <c r="T12" i="1"/>
  <c r="P12" i="1"/>
  <c r="S11" i="1" l="1"/>
  <c r="P11" i="1"/>
  <c r="T11" i="1"/>
  <c r="S9" i="1"/>
  <c r="T9" i="1"/>
  <c r="S10" i="1"/>
  <c r="T10" i="1"/>
  <c r="P9" i="1"/>
  <c r="P10" i="1"/>
  <c r="S7" i="1"/>
  <c r="P7" i="1"/>
  <c r="Q20" i="1" l="1"/>
  <c r="R20" i="1"/>
</calcChain>
</file>

<file path=xl/sharedStrings.xml><?xml version="1.0" encoding="utf-8"?>
<sst xmlns="http://schemas.openxmlformats.org/spreadsheetml/2006/main" count="103" uniqueCount="74">
  <si>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</si>
  <si>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</si>
  <si>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</si>
  <si>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</si>
  <si>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</si>
  <si>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</si>
  <si>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</si>
  <si>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</si>
  <si>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</si>
  <si>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</si>
  <si>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</si>
  <si>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</si>
  <si>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</si>
  <si>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30231310-3 - Ploché monitory</t>
  </si>
  <si>
    <t xml:space="preserve">30233153-8 - Zařízení pro čtení/vypalování CD a DVD </t>
  </si>
  <si>
    <t>30233180-6 - Archivační zařízení flash paměť</t>
  </si>
  <si>
    <t xml:space="preserve">30237200-1 - Počítačová příslušenství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</si>
  <si>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</si>
  <si>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</si>
  <si>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</si>
  <si>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</si>
  <si>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</si>
  <si>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</si>
  <si>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</si>
  <si>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</si>
  <si>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</si>
  <si>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</si>
  <si>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</si>
  <si>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</si>
  <si>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</si>
  <si>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</si>
  <si>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</si>
  <si>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</si>
  <si>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</si>
  <si>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</si>
  <si>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</si>
  <si>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</si>
  <si>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</si>
  <si>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</si>
  <si>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</si>
  <si>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176 - 2025 </t>
  </si>
  <si>
    <t>Drátová 3 tlačítková myš.</t>
  </si>
  <si>
    <t>Drátová CZ klávesnice s integrovanou čtečkou kontaktních čipových karet.</t>
  </si>
  <si>
    <t>21 dní</t>
  </si>
  <si>
    <t>Markéta Přibylová,
Tel.: 37763 8001</t>
  </si>
  <si>
    <t>Univerzitní 22, 
301 00 Plzeň,
Fakulta strojní - Děkanát,
místnost UV 207</t>
  </si>
  <si>
    <t>Notebook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</si>
  <si>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</si>
  <si>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Drátová myš</t>
  </si>
  <si>
    <t>Záruka na zboží 36 měsíců,
servis NBD on site.</t>
  </si>
  <si>
    <t>Provedení notebooku klasické.
Výkon procesoru v Passmark CPU vice než 20 000 bodů (platné ke dni 14.1.2025).
Operační paměť minimálně 16 GB.
Disk SSD disk o kapacitě minimálně 512 GB.
Integrovaná wifi karta.
Display min. Full HD 15,6" s rozlišením 1920x1200, provedení matné.
Webkamera a mikrofon.
Síťová karta 1 Gb/s Ethernet s podporou PXE.
Konektor RJ-45 integrovaný přímo na těle NTB.
Mminimálně 2x USB-A port a 1x USB-C, USB-C musí umožnovat napájení a přenos obrazu.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umožnovat stahování ovladačů a manuálu z internetu adresně pro konkrétní zadaný typ (sériové číslo) zařízení.
Záruka 36 měsíců, servis NBD on site.</t>
  </si>
  <si>
    <t>Drátová klávesnice</t>
  </si>
  <si>
    <t>Monitor 24"</t>
  </si>
  <si>
    <t>Velikost úhlopříčky 24", rozlišení WUXGA (1920x1200), rozhraní DVI nebo displayport, USB hub, jas min. 300 cd/m2, typ panelu IPS. 
Displayport kabel musí byt součástí dodávky.
3 roky záruka.</t>
  </si>
  <si>
    <t>Záruka na zboží 36 měsíců.</t>
  </si>
  <si>
    <t>DVD mobilní</t>
  </si>
  <si>
    <t>Konektor: min. USB 2.0.
Formát: CD, DVD.
Rychlost čtení/zápisu CD: min. 24x.
Rychlost čtení/zápisu DVD: min. 8x.
Provedení: slim.
Kompatibilita: Windows.
Napájení: z USB portu.</t>
  </si>
  <si>
    <t xml:space="preserve">SSD disk 1TB M.2 2280 (M.2 PCI-Express Gen4) </t>
  </si>
  <si>
    <t>Záruka na zboží 5 let.</t>
  </si>
  <si>
    <t>Dr. Ing. Pavel Šmrha,
Tel.: 606 098 305,
37763 2844</t>
  </si>
  <si>
    <t>Univerzitní 20,
301 00 Plzeň,
Centrum informatizace a výpočetní techniky - Oddělení Síťové infrastruktury,
místnost UI 413</t>
  </si>
  <si>
    <t>Ing. Jiří Basl, Ph.D., 
Tel.: 37763 4249, 
603 216 039</t>
  </si>
  <si>
    <t>Univerzitní 26,
301 00 Plzeň, 
Fakulta elektrotechnická - Katedra elektroniky a informačních technologií,
místnost EK 502</t>
  </si>
  <si>
    <t>Tablet 10,9''</t>
  </si>
  <si>
    <t>Nabíječka kompatibilní s pol.č. 7</t>
  </si>
  <si>
    <r>
      <t xml:space="preserve">Nabíječka USB-C </t>
    </r>
    <r>
      <rPr>
        <b/>
        <sz val="11"/>
        <color theme="1"/>
        <rFont val="Calibri"/>
        <family val="2"/>
        <charset val="238"/>
        <scheme val="minor"/>
      </rPr>
      <t>kompatibilní s položkou 7</t>
    </r>
    <r>
      <rPr>
        <sz val="11"/>
        <color theme="1"/>
        <rFont val="Calibri"/>
        <family val="2"/>
        <charset val="238"/>
        <scheme val="minor"/>
      </rPr>
      <t>. 
Umožňuje rychlonabíjení. 
Výkon až 45W. 
Obsahuje přepěťovou ochranu. 
Zásuvka do sítě CZ.</t>
    </r>
  </si>
  <si>
    <t>Pouzdro na tablet kompatibilní s pol.č. 7</t>
  </si>
  <si>
    <t>Ing. Simona Houdková,
Tel.: 37763 3601,
608 551 815</t>
  </si>
  <si>
    <t>Univerzitní 22
301 00, Plzeň
Fakulta ekonomická - Katedra podnikové ekonomiky a managementu,
místnost UK 412</t>
  </si>
  <si>
    <t>Tablet 13,1" včetně stylusu, pouzdra</t>
  </si>
  <si>
    <r>
      <t>Úhlopříčka displeje: 13,1".
Displej: 90Hz TFT LCD.
Rozlišení displeje minimálně 2880 × 1800.
Kapacita flash paměti minimálně: 128 GB.
Velikost paměti RAM minimálně: 8 GB.
Rozlišení přední kamery minimálně 12 Mpx.
Rozlišení zadní kamery minimálně 13 Mpx.
Počet jader procesoru min. 8.
U tabletu je požadován: Akcelerometr (G-Sensor) a Gyroskop, Snímač otisků prstů.  
Je požadováno následující: Wi-Fi, Bluetooth v5.3, GPS, Galileo, podpora paměťových karet (microSD až 2TB).
Konektor USB Type-C.
Kapacita akumulátoru minimálně 10000 mAh.
Operační systém Android minimálně ve verz</t>
    </r>
    <r>
      <rPr>
        <sz val="11"/>
        <rFont val="Calibri"/>
        <family val="2"/>
        <charset val="238"/>
        <scheme val="minor"/>
      </rPr>
      <t>i 15  (z důvodu kompatibility s již používaným softwarem).</t>
    </r>
    <r>
      <rPr>
        <sz val="11"/>
        <color theme="1"/>
        <rFont val="Calibri"/>
        <family val="2"/>
        <charset val="238"/>
        <scheme val="minor"/>
      </rPr>
      <t xml:space="preserve">
Stupeň krytí min. IP68.
Barva: šedá.
Rozměry výrobku v cm max. 20 x 31 x 0.6.
Hmotnost výrobku maximálně 0,7 kg.
</t>
    </r>
    <r>
      <rPr>
        <b/>
        <sz val="11"/>
        <color theme="1"/>
        <rFont val="Calibri"/>
        <family val="2"/>
        <charset val="238"/>
        <scheme val="minor"/>
      </rPr>
      <t xml:space="preserve">Součást balení </t>
    </r>
    <r>
      <rPr>
        <sz val="11"/>
        <color theme="1"/>
        <rFont val="Calibri"/>
        <family val="2"/>
        <charset val="238"/>
        <scheme val="minor"/>
      </rPr>
      <t>min.:
Stylus, nabíjecí kabel.
Ochranný kryt s klávesnicí kompatibilní s daným modelem tabletu: typ krytu zavírací pouzdro s integrovanou klávesnicí a touchpadem, přihrádka na stylus, barva se preferuje černá. Hmotnost pouzdra maximálně 250 g.
 Součást balení originální quickcharge USB-C 45W nabíječka.</t>
    </r>
  </si>
  <si>
    <r>
      <t xml:space="preserve">Ochranné pouzdro na tablet, </t>
    </r>
    <r>
      <rPr>
        <b/>
        <sz val="11"/>
        <color theme="1"/>
        <rFont val="Calibri"/>
        <family val="2"/>
        <charset val="238"/>
        <scheme val="minor"/>
      </rPr>
      <t xml:space="preserve">příslušenství k položce č. 7. </t>
    </r>
    <r>
      <rPr>
        <sz val="11"/>
        <color theme="1"/>
        <rFont val="Calibri"/>
        <family val="2"/>
        <charset val="238"/>
        <scheme val="minor"/>
      </rPr>
      <t xml:space="preserve">
Zavírací, materiál polykarbonát TPU. 
Integrovaný stojánek. 
Barva nejlépe černá.</t>
    </r>
  </si>
  <si>
    <r>
      <t>Tablet s úhlopříčkou displeje 10,9'' (27,69 cm).
Rozlišení 2304 x 1440 (WUXGA+).
Technologie LCD.
Jas nastavitelný max. 600 nit. 
Procesor benchmark Entutu10 score min.: CPU 310 000, GPU 255 000, Memory 155 000, UX 186 000, 8 jader.  
Operační paměť min. 8GB. 
Úložiště min. 128GB. 
Podpora externího úložiště MIKROSD do 2TB. 
Fotoaparát: zadní min. 13MPx, světelnost f/2;</t>
    </r>
    <r>
      <rPr>
        <sz val="11"/>
        <rFont val="Calibri"/>
        <family val="2"/>
        <charset val="238"/>
        <scheme val="minor"/>
      </rPr>
      <t xml:space="preserve"> přední</t>
    </r>
    <r>
      <rPr>
        <sz val="11"/>
        <color theme="1"/>
        <rFont val="Calibri"/>
        <family val="2"/>
        <charset val="238"/>
        <scheme val="minor"/>
      </rPr>
      <t xml:space="preserve"> 12MPx, světelnost f/2.4. 
Video max. 3840 x 2160 (4K Ultra HD), podpora rozlišení videa 1080p (Full HD) 30fps, 2160p (4K) 30fps. 
Wi‑Fi 6,  Bluetooth. 
Operační systém Android z důvodu kompatibility se SW používaným v pracovní skupině.
Odolnost IP68.
Barva nejlépe šedá. 
Obsahuje GPS. 
Senzory: Akcelerometr, Snímač otisků prstů, Gyro senzor, Geomagnetický senzor, Hallův senzor, Světelný senzor. 
Součástí dodávky dotykové pero (stylus) a nabíjecí kabel. 
Kapacita baterie min. 8000mAh, výdrž až 20h.</t>
    </r>
  </si>
  <si>
    <t>SSD disk M.2 2280, kapacita 1024 GB, M.2 (PCIe 4.0 4x NVMe), 3D NAND, rychlost čtení alespoň 7400MB/s, rychlost zápisu alespoň 6500MB/s, životnost alespoň 1000TBW.
Záruka na zboží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</si>
</sst>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1" fillId="0" borderId="0"/>
    <xf numFmtId="0" fontId="12" fillId="0" borderId="0"/>
    <xf numFmtId="0" fontId="28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Protection="1"/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5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29" fillId="4" borderId="4" xfId="3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6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7" fillId="4" borderId="1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16" fillId="6" borderId="19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0" fontId="27" fillId="4" borderId="14" xfId="0" applyFont="1" applyFill="1" applyBorder="1" applyAlignment="1" applyProtection="1">
      <alignment horizontal="center" vertical="center" wrapText="1"/>
    </xf>
    <xf numFmtId="0" fontId="16" fillId="6" borderId="23" xfId="0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1" fillId="3" borderId="14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0" fontId="16" fillId="6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left" vertical="center" wrapText="1" indent="1"/>
    </xf>
    <xf numFmtId="0" fontId="27" fillId="4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6" fillId="6" borderId="17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27" fillId="4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26" xfId="0" applyNumberForma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7" fillId="4" borderId="25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left" vertical="center" wrapText="1" indent="1"/>
    </xf>
    <xf numFmtId="0" fontId="27" fillId="4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1" fillId="3" borderId="12" xfId="0" applyFont="1" applyFill="1" applyBorder="1" applyAlignment="1" applyProtection="1">
      <alignment horizontal="center" vertical="center" wrapTex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3" borderId="29" xfId="0" applyFill="1" applyBorder="1" applyAlignment="1" applyProtection="1">
      <alignment horizontal="center" vertical="center" wrapText="1"/>
    </xf>
    <xf numFmtId="0" fontId="4" fillId="3" borderId="29" xfId="0" applyFont="1" applyFill="1" applyBorder="1" applyAlignment="1" applyProtection="1">
      <alignment horizontal="left" vertical="center" wrapText="1" indent="1"/>
    </xf>
    <xf numFmtId="0" fontId="27" fillId="4" borderId="29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16" fillId="6" borderId="29" xfId="0" applyFont="1" applyFill="1" applyBorder="1" applyAlignment="1" applyProtection="1">
      <alignment horizontal="center" vertical="center" wrapText="1"/>
    </xf>
    <xf numFmtId="0" fontId="4" fillId="6" borderId="29" xfId="0" applyFont="1" applyFill="1" applyBorder="1" applyAlignment="1" applyProtection="1">
      <alignment horizontal="center" vertical="center" wrapText="1"/>
    </xf>
    <xf numFmtId="0" fontId="13" fillId="3" borderId="29" xfId="0" applyFont="1" applyFill="1" applyBorder="1" applyAlignment="1" applyProtection="1">
      <alignment horizontal="center" vertical="center" wrapText="1"/>
    </xf>
    <xf numFmtId="164" fontId="0" fillId="0" borderId="29" xfId="0" applyNumberFormat="1" applyBorder="1" applyAlignment="1" applyProtection="1">
      <alignment horizontal="right" vertical="center" indent="1"/>
    </xf>
    <xf numFmtId="164" fontId="0" fillId="3" borderId="29" xfId="0" applyNumberFormat="1" applyFill="1" applyBorder="1" applyAlignment="1" applyProtection="1">
      <alignment horizontal="right" vertical="center" indent="1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10" fillId="3" borderId="29" xfId="0" applyFont="1" applyFill="1" applyBorder="1" applyAlignment="1" applyProtection="1">
      <alignment horizontal="center" vertical="center" wrapText="1"/>
    </xf>
    <xf numFmtId="0" fontId="11" fillId="3" borderId="29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6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12" xfId="0" applyFont="1" applyFill="1" applyBorder="1" applyAlignment="1" applyProtection="1">
      <alignment horizontal="left" vertical="center" wrapText="1" inden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23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27" fillId="4" borderId="22" xfId="0" applyFont="1" applyFill="1" applyBorder="1" applyAlignment="1" applyProtection="1">
      <alignment horizontal="center" vertical="center" wrapText="1"/>
      <protection locked="0"/>
    </xf>
    <xf numFmtId="0" fontId="27" fillId="4" borderId="14" xfId="0" applyFont="1" applyFill="1" applyBorder="1" applyAlignment="1" applyProtection="1">
      <alignment horizontal="center" vertical="center" wrapTex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50" zoomScaleNormal="50" workbookViewId="0">
      <selection activeCell="F17" sqref="F1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94" customWidth="1"/>
    <col min="5" max="5" width="10.5703125" style="21" customWidth="1"/>
    <col min="6" max="6" width="142.28515625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28.28515625" style="1" hidden="1" customWidth="1"/>
    <col min="12" max="12" width="31.7109375" style="1" customWidth="1"/>
    <col min="13" max="13" width="23.85546875" style="1" customWidth="1"/>
    <col min="14" max="14" width="37.5703125" style="5" customWidth="1"/>
    <col min="15" max="15" width="27.28515625" style="5" customWidth="1"/>
    <col min="16" max="16" width="22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19</v>
      </c>
      <c r="D6" s="28" t="s">
        <v>4</v>
      </c>
      <c r="E6" s="28" t="s">
        <v>20</v>
      </c>
      <c r="F6" s="28" t="s">
        <v>21</v>
      </c>
      <c r="G6" s="29" t="s">
        <v>34</v>
      </c>
      <c r="H6" s="30" t="s">
        <v>36</v>
      </c>
      <c r="I6" s="31" t="s">
        <v>22</v>
      </c>
      <c r="J6" s="28" t="s">
        <v>23</v>
      </c>
      <c r="K6" s="28" t="s">
        <v>38</v>
      </c>
      <c r="L6" s="32" t="s">
        <v>24</v>
      </c>
      <c r="M6" s="33" t="s">
        <v>25</v>
      </c>
      <c r="N6" s="32" t="s">
        <v>26</v>
      </c>
      <c r="O6" s="28" t="s">
        <v>32</v>
      </c>
      <c r="P6" s="32" t="s">
        <v>27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28</v>
      </c>
      <c r="V6" s="32" t="s">
        <v>29</v>
      </c>
    </row>
    <row r="7" spans="1:22" ht="297" customHeight="1" thickTop="1" x14ac:dyDescent="0.25">
      <c r="A7" s="36"/>
      <c r="B7" s="37">
        <v>1</v>
      </c>
      <c r="C7" s="38" t="s">
        <v>46</v>
      </c>
      <c r="D7" s="39">
        <v>2</v>
      </c>
      <c r="E7" s="40" t="s">
        <v>35</v>
      </c>
      <c r="F7" s="41" t="s">
        <v>50</v>
      </c>
      <c r="G7" s="195"/>
      <c r="H7" s="203"/>
      <c r="I7" s="42" t="s">
        <v>39</v>
      </c>
      <c r="J7" s="43" t="s">
        <v>37</v>
      </c>
      <c r="K7" s="44"/>
      <c r="L7" s="45" t="s">
        <v>49</v>
      </c>
      <c r="M7" s="46" t="s">
        <v>44</v>
      </c>
      <c r="N7" s="46" t="s">
        <v>45</v>
      </c>
      <c r="O7" s="47" t="s">
        <v>43</v>
      </c>
      <c r="P7" s="48">
        <f>D7*Q7</f>
        <v>44000</v>
      </c>
      <c r="Q7" s="49">
        <v>22000</v>
      </c>
      <c r="R7" s="205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11</v>
      </c>
    </row>
    <row r="8" spans="1:22" ht="67.5" customHeight="1" x14ac:dyDescent="0.25">
      <c r="A8" s="36"/>
      <c r="B8" s="54"/>
      <c r="C8" s="55"/>
      <c r="D8" s="56"/>
      <c r="E8" s="57"/>
      <c r="F8" s="58" t="s">
        <v>47</v>
      </c>
      <c r="G8" s="196"/>
      <c r="H8" s="59" t="s">
        <v>37</v>
      </c>
      <c r="I8" s="60"/>
      <c r="J8" s="61"/>
      <c r="K8" s="62"/>
      <c r="L8" s="63"/>
      <c r="M8" s="64"/>
      <c r="N8" s="64"/>
      <c r="O8" s="65"/>
      <c r="P8" s="66"/>
      <c r="Q8" s="67"/>
      <c r="R8" s="206"/>
      <c r="S8" s="68">
        <f>D7*R8</f>
        <v>0</v>
      </c>
      <c r="T8" s="69"/>
      <c r="U8" s="70"/>
      <c r="V8" s="71"/>
    </row>
    <row r="9" spans="1:22" ht="30" customHeight="1" x14ac:dyDescent="0.25">
      <c r="A9" s="36"/>
      <c r="B9" s="72">
        <v>2</v>
      </c>
      <c r="C9" s="73" t="s">
        <v>48</v>
      </c>
      <c r="D9" s="74">
        <v>2</v>
      </c>
      <c r="E9" s="75" t="s">
        <v>35</v>
      </c>
      <c r="F9" s="76" t="s">
        <v>41</v>
      </c>
      <c r="G9" s="197"/>
      <c r="H9" s="77" t="s">
        <v>37</v>
      </c>
      <c r="I9" s="60"/>
      <c r="J9" s="61"/>
      <c r="K9" s="62"/>
      <c r="L9" s="78"/>
      <c r="M9" s="79"/>
      <c r="N9" s="79"/>
      <c r="O9" s="65"/>
      <c r="P9" s="80">
        <f>D9*Q9</f>
        <v>1000</v>
      </c>
      <c r="Q9" s="81">
        <v>500</v>
      </c>
      <c r="R9" s="207"/>
      <c r="S9" s="82">
        <f>D9*R9</f>
        <v>0</v>
      </c>
      <c r="T9" s="83" t="str">
        <f t="shared" ref="T9:T10" si="0">IF(ISNUMBER(R9), IF(R9&gt;Q9,"NEVYHOVUJE","VYHOVUJE")," ")</f>
        <v xml:space="preserve"> </v>
      </c>
      <c r="U9" s="70"/>
      <c r="V9" s="84" t="s">
        <v>17</v>
      </c>
    </row>
    <row r="10" spans="1:22" ht="27.75" customHeight="1" x14ac:dyDescent="0.25">
      <c r="A10" s="36"/>
      <c r="B10" s="72">
        <v>3</v>
      </c>
      <c r="C10" s="73" t="s">
        <v>51</v>
      </c>
      <c r="D10" s="74">
        <v>2</v>
      </c>
      <c r="E10" s="75" t="s">
        <v>35</v>
      </c>
      <c r="F10" s="76" t="s">
        <v>42</v>
      </c>
      <c r="G10" s="197"/>
      <c r="H10" s="77" t="s">
        <v>37</v>
      </c>
      <c r="I10" s="60"/>
      <c r="J10" s="61"/>
      <c r="K10" s="62"/>
      <c r="L10" s="63"/>
      <c r="M10" s="79"/>
      <c r="N10" s="79"/>
      <c r="O10" s="65"/>
      <c r="P10" s="80">
        <f>D10*Q10</f>
        <v>2000</v>
      </c>
      <c r="Q10" s="81">
        <v>1000</v>
      </c>
      <c r="R10" s="207"/>
      <c r="S10" s="82">
        <f>D10*R10</f>
        <v>0</v>
      </c>
      <c r="T10" s="83" t="str">
        <f t="shared" si="0"/>
        <v xml:space="preserve"> </v>
      </c>
      <c r="U10" s="70"/>
      <c r="V10" s="84" t="s">
        <v>18</v>
      </c>
    </row>
    <row r="11" spans="1:22" ht="69" customHeight="1" x14ac:dyDescent="0.25">
      <c r="A11" s="36"/>
      <c r="B11" s="72">
        <v>4</v>
      </c>
      <c r="C11" s="73" t="s">
        <v>52</v>
      </c>
      <c r="D11" s="74">
        <v>2</v>
      </c>
      <c r="E11" s="75" t="s">
        <v>35</v>
      </c>
      <c r="F11" s="85" t="s">
        <v>53</v>
      </c>
      <c r="G11" s="197"/>
      <c r="H11" s="204"/>
      <c r="I11" s="60"/>
      <c r="J11" s="61"/>
      <c r="K11" s="62"/>
      <c r="L11" s="86" t="s">
        <v>54</v>
      </c>
      <c r="M11" s="79"/>
      <c r="N11" s="79"/>
      <c r="O11" s="65"/>
      <c r="P11" s="80">
        <f>D11*Q11</f>
        <v>13000</v>
      </c>
      <c r="Q11" s="81">
        <v>6500</v>
      </c>
      <c r="R11" s="207"/>
      <c r="S11" s="82">
        <f>D11*R11</f>
        <v>0</v>
      </c>
      <c r="T11" s="83" t="str">
        <f t="shared" ref="T11" si="1">IF(ISNUMBER(R11), IF(R11&gt;Q11,"NEVYHOVUJE","VYHOVUJE")," ")</f>
        <v xml:space="preserve"> </v>
      </c>
      <c r="U11" s="70"/>
      <c r="V11" s="84" t="s">
        <v>13</v>
      </c>
    </row>
    <row r="12" spans="1:22" ht="135" customHeight="1" thickBot="1" x14ac:dyDescent="0.3">
      <c r="A12" s="36"/>
      <c r="B12" s="87">
        <v>5</v>
      </c>
      <c r="C12" s="88" t="s">
        <v>55</v>
      </c>
      <c r="D12" s="89">
        <v>1</v>
      </c>
      <c r="E12" s="90" t="s">
        <v>35</v>
      </c>
      <c r="F12" s="91" t="s">
        <v>56</v>
      </c>
      <c r="G12" s="198"/>
      <c r="H12" s="92" t="s">
        <v>37</v>
      </c>
      <c r="I12" s="93"/>
      <c r="J12" s="94"/>
      <c r="K12" s="95"/>
      <c r="L12" s="96"/>
      <c r="M12" s="97"/>
      <c r="N12" s="97"/>
      <c r="O12" s="98"/>
      <c r="P12" s="99">
        <f>D12*Q12</f>
        <v>1000</v>
      </c>
      <c r="Q12" s="100">
        <v>1000</v>
      </c>
      <c r="R12" s="208"/>
      <c r="S12" s="101">
        <f>D12*R12</f>
        <v>0</v>
      </c>
      <c r="T12" s="102" t="str">
        <f t="shared" ref="T12" si="2">IF(ISNUMBER(R12), IF(R12&gt;Q12,"NEVYHOVUJE","VYHOVUJE")," ")</f>
        <v xml:space="preserve"> </v>
      </c>
      <c r="U12" s="103"/>
      <c r="V12" s="104" t="s">
        <v>14</v>
      </c>
    </row>
    <row r="13" spans="1:22" ht="123.75" customHeight="1" thickBot="1" x14ac:dyDescent="0.3">
      <c r="A13" s="36"/>
      <c r="B13" s="105">
        <v>6</v>
      </c>
      <c r="C13" s="106" t="s">
        <v>57</v>
      </c>
      <c r="D13" s="107">
        <v>2</v>
      </c>
      <c r="E13" s="108" t="s">
        <v>35</v>
      </c>
      <c r="F13" s="109" t="s">
        <v>73</v>
      </c>
      <c r="G13" s="199"/>
      <c r="H13" s="110" t="s">
        <v>37</v>
      </c>
      <c r="I13" s="111" t="s">
        <v>39</v>
      </c>
      <c r="J13" s="111" t="s">
        <v>37</v>
      </c>
      <c r="K13" s="112"/>
      <c r="L13" s="113" t="s">
        <v>58</v>
      </c>
      <c r="M13" s="114" t="s">
        <v>59</v>
      </c>
      <c r="N13" s="114" t="s">
        <v>60</v>
      </c>
      <c r="O13" s="115" t="s">
        <v>43</v>
      </c>
      <c r="P13" s="116">
        <f>D13*Q13</f>
        <v>3200</v>
      </c>
      <c r="Q13" s="117">
        <v>1600</v>
      </c>
      <c r="R13" s="209"/>
      <c r="S13" s="118">
        <f>D13*R13</f>
        <v>0</v>
      </c>
      <c r="T13" s="119" t="str">
        <f t="shared" ref="T13" si="3">IF(ISNUMBER(R13), IF(R13&gt;Q13,"NEVYHOVUJE","VYHOVUJE")," ")</f>
        <v xml:space="preserve"> </v>
      </c>
      <c r="U13" s="120"/>
      <c r="V13" s="121" t="s">
        <v>15</v>
      </c>
    </row>
    <row r="14" spans="1:22" ht="315.75" customHeight="1" x14ac:dyDescent="0.25">
      <c r="A14" s="36"/>
      <c r="B14" s="122">
        <v>7</v>
      </c>
      <c r="C14" s="123" t="s">
        <v>63</v>
      </c>
      <c r="D14" s="124">
        <v>1</v>
      </c>
      <c r="E14" s="125" t="s">
        <v>35</v>
      </c>
      <c r="F14" s="126" t="s">
        <v>72</v>
      </c>
      <c r="G14" s="200"/>
      <c r="H14" s="127" t="s">
        <v>37</v>
      </c>
      <c r="I14" s="128" t="s">
        <v>39</v>
      </c>
      <c r="J14" s="128" t="s">
        <v>37</v>
      </c>
      <c r="K14" s="129"/>
      <c r="L14" s="130"/>
      <c r="M14" s="131" t="s">
        <v>61</v>
      </c>
      <c r="N14" s="131" t="s">
        <v>62</v>
      </c>
      <c r="O14" s="132" t="s">
        <v>43</v>
      </c>
      <c r="P14" s="133">
        <f>D14*Q14</f>
        <v>10100</v>
      </c>
      <c r="Q14" s="134">
        <v>10100</v>
      </c>
      <c r="R14" s="210"/>
      <c r="S14" s="135">
        <f>D14*R14</f>
        <v>0</v>
      </c>
      <c r="T14" s="136" t="str">
        <f t="shared" ref="T14:T16" si="4">IF(ISNUMBER(R14), IF(R14&gt;Q14,"NEVYHOVUJE","VYHOVUJE")," ")</f>
        <v xml:space="preserve"> </v>
      </c>
      <c r="U14" s="137"/>
      <c r="V14" s="138" t="s">
        <v>12</v>
      </c>
    </row>
    <row r="15" spans="1:22" ht="93" customHeight="1" x14ac:dyDescent="0.25">
      <c r="A15" s="36"/>
      <c r="B15" s="72">
        <v>8</v>
      </c>
      <c r="C15" s="73" t="s">
        <v>66</v>
      </c>
      <c r="D15" s="74">
        <v>1</v>
      </c>
      <c r="E15" s="75" t="s">
        <v>35</v>
      </c>
      <c r="F15" s="139" t="s">
        <v>71</v>
      </c>
      <c r="G15" s="197"/>
      <c r="H15" s="77" t="s">
        <v>37</v>
      </c>
      <c r="I15" s="140"/>
      <c r="J15" s="140"/>
      <c r="K15" s="141"/>
      <c r="L15" s="142"/>
      <c r="M15" s="64"/>
      <c r="N15" s="64"/>
      <c r="O15" s="65"/>
      <c r="P15" s="80">
        <f>D15*Q15</f>
        <v>1140</v>
      </c>
      <c r="Q15" s="81">
        <v>1140</v>
      </c>
      <c r="R15" s="207"/>
      <c r="S15" s="82">
        <f>D15*R15</f>
        <v>0</v>
      </c>
      <c r="T15" s="83" t="str">
        <f t="shared" si="4"/>
        <v xml:space="preserve"> </v>
      </c>
      <c r="U15" s="70"/>
      <c r="V15" s="143" t="s">
        <v>16</v>
      </c>
    </row>
    <row r="16" spans="1:22" ht="102" customHeight="1" thickBot="1" x14ac:dyDescent="0.3">
      <c r="A16" s="36"/>
      <c r="B16" s="144">
        <v>9</v>
      </c>
      <c r="C16" s="145" t="s">
        <v>64</v>
      </c>
      <c r="D16" s="146">
        <v>1</v>
      </c>
      <c r="E16" s="147" t="s">
        <v>35</v>
      </c>
      <c r="F16" s="148" t="s">
        <v>65</v>
      </c>
      <c r="G16" s="201"/>
      <c r="H16" s="149" t="s">
        <v>37</v>
      </c>
      <c r="I16" s="140"/>
      <c r="J16" s="140"/>
      <c r="K16" s="141"/>
      <c r="L16" s="142"/>
      <c r="M16" s="64"/>
      <c r="N16" s="64"/>
      <c r="O16" s="65"/>
      <c r="P16" s="150">
        <f>D16*Q16</f>
        <v>470</v>
      </c>
      <c r="Q16" s="151">
        <v>470</v>
      </c>
      <c r="R16" s="211"/>
      <c r="S16" s="152">
        <f>D16*R16</f>
        <v>0</v>
      </c>
      <c r="T16" s="153" t="str">
        <f t="shared" si="4"/>
        <v xml:space="preserve"> </v>
      </c>
      <c r="U16" s="70"/>
      <c r="V16" s="154"/>
    </row>
    <row r="17" spans="1:22" ht="409.5" customHeight="1" thickBot="1" x14ac:dyDescent="0.3">
      <c r="A17" s="36"/>
      <c r="B17" s="155">
        <v>10</v>
      </c>
      <c r="C17" s="156" t="s">
        <v>69</v>
      </c>
      <c r="D17" s="157">
        <v>1</v>
      </c>
      <c r="E17" s="158" t="s">
        <v>35</v>
      </c>
      <c r="F17" s="159" t="s">
        <v>70</v>
      </c>
      <c r="G17" s="202"/>
      <c r="H17" s="160" t="s">
        <v>37</v>
      </c>
      <c r="I17" s="156" t="s">
        <v>39</v>
      </c>
      <c r="J17" s="156" t="s">
        <v>37</v>
      </c>
      <c r="K17" s="161"/>
      <c r="L17" s="162"/>
      <c r="M17" s="163" t="s">
        <v>67</v>
      </c>
      <c r="N17" s="163" t="s">
        <v>68</v>
      </c>
      <c r="O17" s="164" t="s">
        <v>43</v>
      </c>
      <c r="P17" s="165">
        <f>D17*Q17</f>
        <v>20500</v>
      </c>
      <c r="Q17" s="166">
        <v>20500</v>
      </c>
      <c r="R17" s="212"/>
      <c r="S17" s="167">
        <f>D17*R17</f>
        <v>0</v>
      </c>
      <c r="T17" s="168" t="str">
        <f t="shared" ref="T17" si="5">IF(ISNUMBER(R17), IF(R17&gt;Q17,"NEVYHOVUJE","VYHOVUJE")," ")</f>
        <v xml:space="preserve"> </v>
      </c>
      <c r="U17" s="169"/>
      <c r="V17" s="170" t="s">
        <v>12</v>
      </c>
    </row>
    <row r="18" spans="1:22" ht="17.45" customHeight="1" thickTop="1" thickBot="1" x14ac:dyDescent="0.3">
      <c r="B18" s="171"/>
      <c r="C18" s="1"/>
      <c r="D18" s="1"/>
      <c r="E18" s="1"/>
      <c r="F18" s="1"/>
      <c r="G18" s="1"/>
      <c r="H18" s="1"/>
      <c r="I18" s="1"/>
      <c r="J18" s="1"/>
      <c r="N18" s="1"/>
      <c r="O18" s="1"/>
      <c r="P18" s="1"/>
    </row>
    <row r="19" spans="1:22" ht="51.75" customHeight="1" thickTop="1" thickBot="1" x14ac:dyDescent="0.3">
      <c r="B19" s="172" t="s">
        <v>31</v>
      </c>
      <c r="C19" s="172"/>
      <c r="D19" s="172"/>
      <c r="E19" s="172"/>
      <c r="F19" s="172"/>
      <c r="G19" s="172"/>
      <c r="H19" s="173"/>
      <c r="I19" s="173"/>
      <c r="J19" s="174"/>
      <c r="K19" s="174"/>
      <c r="L19" s="26"/>
      <c r="M19" s="26"/>
      <c r="N19" s="26"/>
      <c r="O19" s="175"/>
      <c r="P19" s="175"/>
      <c r="Q19" s="176" t="s">
        <v>9</v>
      </c>
      <c r="R19" s="177" t="s">
        <v>10</v>
      </c>
      <c r="S19" s="178"/>
      <c r="T19" s="179"/>
      <c r="U19" s="180"/>
      <c r="V19" s="181"/>
    </row>
    <row r="20" spans="1:22" ht="50.45" customHeight="1" thickTop="1" thickBot="1" x14ac:dyDescent="0.3">
      <c r="B20" s="182" t="s">
        <v>30</v>
      </c>
      <c r="C20" s="182"/>
      <c r="D20" s="182"/>
      <c r="E20" s="182"/>
      <c r="F20" s="182"/>
      <c r="G20" s="182"/>
      <c r="H20" s="182"/>
      <c r="I20" s="183"/>
      <c r="L20" s="6"/>
      <c r="M20" s="6"/>
      <c r="N20" s="6"/>
      <c r="O20" s="184"/>
      <c r="P20" s="184"/>
      <c r="Q20" s="185">
        <f>SUM(P7:P17)</f>
        <v>96410</v>
      </c>
      <c r="R20" s="186">
        <f>SUM(S7:S17)</f>
        <v>0</v>
      </c>
      <c r="S20" s="187"/>
      <c r="T20" s="188"/>
    </row>
    <row r="21" spans="1:22" ht="15.75" thickTop="1" x14ac:dyDescent="0.25">
      <c r="B21" s="189" t="s">
        <v>33</v>
      </c>
      <c r="C21" s="189"/>
      <c r="D21" s="189"/>
      <c r="E21" s="189"/>
      <c r="F21" s="189"/>
      <c r="G21" s="189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1:22" x14ac:dyDescent="0.25">
      <c r="B22" s="190"/>
      <c r="C22" s="190"/>
      <c r="D22" s="190"/>
      <c r="E22" s="190"/>
      <c r="F22" s="190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1:22" x14ac:dyDescent="0.25">
      <c r="B23" s="190"/>
      <c r="C23" s="190"/>
      <c r="D23" s="190"/>
      <c r="E23" s="190"/>
      <c r="F23" s="190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1:22" x14ac:dyDescent="0.25">
      <c r="B24" s="191"/>
      <c r="C24" s="192"/>
      <c r="D24" s="192"/>
      <c r="E24" s="192"/>
      <c r="F24" s="192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1:22" ht="19.899999999999999" customHeight="1" x14ac:dyDescent="0.25">
      <c r="C25" s="174"/>
      <c r="D25" s="193"/>
      <c r="E25" s="174"/>
      <c r="F25" s="174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1:22" ht="19.899999999999999" customHeight="1" x14ac:dyDescent="0.25">
      <c r="C26" s="174"/>
      <c r="D26" s="193"/>
      <c r="E26" s="174"/>
      <c r="F26" s="174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1:22" ht="19.899999999999999" customHeight="1" x14ac:dyDescent="0.25">
      <c r="C27" s="174"/>
      <c r="D27" s="193"/>
      <c r="E27" s="174"/>
      <c r="F27" s="174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1:22" ht="19.899999999999999" customHeight="1" x14ac:dyDescent="0.25">
      <c r="C28" s="174"/>
      <c r="D28" s="193"/>
      <c r="E28" s="174"/>
      <c r="F28" s="174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1:22" ht="19.899999999999999" customHeight="1" x14ac:dyDescent="0.25">
      <c r="C29" s="174"/>
      <c r="D29" s="193"/>
      <c r="E29" s="174"/>
      <c r="F29" s="174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1:22" ht="19.899999999999999" customHeight="1" x14ac:dyDescent="0.25">
      <c r="C30" s="174"/>
      <c r="D30" s="193"/>
      <c r="E30" s="174"/>
      <c r="F30" s="174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1:22" ht="19.899999999999999" customHeight="1" x14ac:dyDescent="0.25">
      <c r="C31" s="174"/>
      <c r="D31" s="193"/>
      <c r="E31" s="174"/>
      <c r="F31" s="174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1:22" ht="19.899999999999999" customHeight="1" x14ac:dyDescent="0.25">
      <c r="C32" s="174"/>
      <c r="D32" s="193"/>
      <c r="E32" s="174"/>
      <c r="F32" s="174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74"/>
      <c r="D33" s="193"/>
      <c r="E33" s="174"/>
      <c r="F33" s="174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74"/>
      <c r="D34" s="193"/>
      <c r="E34" s="174"/>
      <c r="F34" s="174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74"/>
      <c r="D35" s="193"/>
      <c r="E35" s="174"/>
      <c r="F35" s="174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74"/>
      <c r="D36" s="193"/>
      <c r="E36" s="174"/>
      <c r="F36" s="174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74"/>
      <c r="D37" s="193"/>
      <c r="E37" s="174"/>
      <c r="F37" s="174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74"/>
      <c r="D38" s="193"/>
      <c r="E38" s="174"/>
      <c r="F38" s="174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74"/>
      <c r="D39" s="193"/>
      <c r="E39" s="174"/>
      <c r="F39" s="174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74"/>
      <c r="D40" s="193"/>
      <c r="E40" s="174"/>
      <c r="F40" s="174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74"/>
      <c r="D41" s="193"/>
      <c r="E41" s="174"/>
      <c r="F41" s="174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74"/>
      <c r="D42" s="193"/>
      <c r="E42" s="174"/>
      <c r="F42" s="174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74"/>
      <c r="D43" s="193"/>
      <c r="E43" s="174"/>
      <c r="F43" s="174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74"/>
      <c r="D44" s="193"/>
      <c r="E44" s="174"/>
      <c r="F44" s="174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74"/>
      <c r="D45" s="193"/>
      <c r="E45" s="174"/>
      <c r="F45" s="174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74"/>
      <c r="D46" s="193"/>
      <c r="E46" s="174"/>
      <c r="F46" s="174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74"/>
      <c r="D47" s="193"/>
      <c r="E47" s="174"/>
      <c r="F47" s="174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74"/>
      <c r="D48" s="193"/>
      <c r="E48" s="174"/>
      <c r="F48" s="174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74"/>
      <c r="D49" s="193"/>
      <c r="E49" s="174"/>
      <c r="F49" s="174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74"/>
      <c r="D50" s="193"/>
      <c r="E50" s="174"/>
      <c r="F50" s="174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74"/>
      <c r="D51" s="193"/>
      <c r="E51" s="174"/>
      <c r="F51" s="174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74"/>
      <c r="D52" s="193"/>
      <c r="E52" s="174"/>
      <c r="F52" s="174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74"/>
      <c r="D53" s="193"/>
      <c r="E53" s="174"/>
      <c r="F53" s="174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74"/>
      <c r="D54" s="193"/>
      <c r="E54" s="174"/>
      <c r="F54" s="174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74"/>
      <c r="D55" s="193"/>
      <c r="E55" s="174"/>
      <c r="F55" s="174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74"/>
      <c r="D56" s="193"/>
      <c r="E56" s="174"/>
      <c r="F56" s="174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74"/>
      <c r="D57" s="193"/>
      <c r="E57" s="174"/>
      <c r="F57" s="174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74"/>
      <c r="D58" s="193"/>
      <c r="E58" s="174"/>
      <c r="F58" s="174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74"/>
      <c r="D59" s="193"/>
      <c r="E59" s="174"/>
      <c r="F59" s="174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74"/>
      <c r="D60" s="193"/>
      <c r="E60" s="174"/>
      <c r="F60" s="174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74"/>
      <c r="D61" s="193"/>
      <c r="E61" s="174"/>
      <c r="F61" s="174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74"/>
      <c r="D62" s="193"/>
      <c r="E62" s="174"/>
      <c r="F62" s="174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74"/>
      <c r="D63" s="193"/>
      <c r="E63" s="174"/>
      <c r="F63" s="174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74"/>
      <c r="D64" s="193"/>
      <c r="E64" s="174"/>
      <c r="F64" s="174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74"/>
      <c r="D65" s="193"/>
      <c r="E65" s="174"/>
      <c r="F65" s="174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74"/>
      <c r="D66" s="193"/>
      <c r="E66" s="174"/>
      <c r="F66" s="174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74"/>
      <c r="D67" s="193"/>
      <c r="E67" s="174"/>
      <c r="F67" s="174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74"/>
      <c r="D68" s="193"/>
      <c r="E68" s="174"/>
      <c r="F68" s="174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74"/>
      <c r="D69" s="193"/>
      <c r="E69" s="174"/>
      <c r="F69" s="174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74"/>
      <c r="D70" s="193"/>
      <c r="E70" s="174"/>
      <c r="F70" s="174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74"/>
      <c r="D71" s="193"/>
      <c r="E71" s="174"/>
      <c r="F71" s="174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74"/>
      <c r="D72" s="193"/>
      <c r="E72" s="174"/>
      <c r="F72" s="174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74"/>
      <c r="D73" s="193"/>
      <c r="E73" s="174"/>
      <c r="F73" s="174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74"/>
      <c r="D74" s="193"/>
      <c r="E74" s="174"/>
      <c r="F74" s="174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74"/>
      <c r="D75" s="193"/>
      <c r="E75" s="174"/>
      <c r="F75" s="174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74"/>
      <c r="D76" s="193"/>
      <c r="E76" s="174"/>
      <c r="F76" s="174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74"/>
      <c r="D77" s="193"/>
      <c r="E77" s="174"/>
      <c r="F77" s="174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74"/>
      <c r="D78" s="193"/>
      <c r="E78" s="174"/>
      <c r="F78" s="174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74"/>
      <c r="D79" s="193"/>
      <c r="E79" s="174"/>
      <c r="F79" s="174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74"/>
      <c r="D80" s="193"/>
      <c r="E80" s="174"/>
      <c r="F80" s="174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74"/>
      <c r="D81" s="193"/>
      <c r="E81" s="174"/>
      <c r="F81" s="174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74"/>
      <c r="D82" s="193"/>
      <c r="E82" s="174"/>
      <c r="F82" s="174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74"/>
      <c r="D83" s="193"/>
      <c r="E83" s="174"/>
      <c r="F83" s="174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74"/>
      <c r="D84" s="193"/>
      <c r="E84" s="174"/>
      <c r="F84" s="174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74"/>
      <c r="D85" s="193"/>
      <c r="E85" s="174"/>
      <c r="F85" s="174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74"/>
      <c r="D86" s="193"/>
      <c r="E86" s="174"/>
      <c r="F86" s="174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74"/>
      <c r="D87" s="193"/>
      <c r="E87" s="174"/>
      <c r="F87" s="174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74"/>
      <c r="D88" s="193"/>
      <c r="E88" s="174"/>
      <c r="F88" s="174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74"/>
      <c r="D89" s="193"/>
      <c r="E89" s="174"/>
      <c r="F89" s="174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74"/>
      <c r="D90" s="193"/>
      <c r="E90" s="174"/>
      <c r="F90" s="174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74"/>
      <c r="D91" s="193"/>
      <c r="E91" s="174"/>
      <c r="F91" s="174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74"/>
      <c r="D92" s="193"/>
      <c r="E92" s="174"/>
      <c r="F92" s="174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74"/>
      <c r="D93" s="193"/>
      <c r="E93" s="174"/>
      <c r="F93" s="174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74"/>
      <c r="D94" s="193"/>
      <c r="E94" s="174"/>
      <c r="F94" s="174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74"/>
      <c r="D95" s="193"/>
      <c r="E95" s="174"/>
      <c r="F95" s="174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74"/>
      <c r="D96" s="193"/>
      <c r="E96" s="174"/>
      <c r="F96" s="174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74"/>
      <c r="D97" s="193"/>
      <c r="E97" s="174"/>
      <c r="F97" s="174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74"/>
      <c r="D98" s="193"/>
      <c r="E98" s="174"/>
      <c r="F98" s="174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74"/>
      <c r="D99" s="193"/>
      <c r="E99" s="174"/>
      <c r="F99" s="174"/>
      <c r="G99" s="15"/>
      <c r="H99" s="15"/>
      <c r="I99" s="10"/>
      <c r="J99" s="10"/>
      <c r="K99" s="10"/>
      <c r="L99" s="10"/>
      <c r="M99" s="10"/>
      <c r="N99" s="16"/>
      <c r="O99" s="16"/>
      <c r="P99" s="16"/>
      <c r="Q99" s="10"/>
      <c r="R99" s="10"/>
      <c r="S99" s="10"/>
    </row>
    <row r="100" spans="3:19" ht="19.899999999999999" customHeight="1" x14ac:dyDescent="0.25">
      <c r="C100" s="174"/>
      <c r="D100" s="193"/>
      <c r="E100" s="174"/>
      <c r="F100" s="174"/>
      <c r="G100" s="15"/>
      <c r="H100" s="15"/>
      <c r="I100" s="10"/>
      <c r="J100" s="10"/>
      <c r="K100" s="10"/>
      <c r="L100" s="10"/>
      <c r="M100" s="10"/>
      <c r="N100" s="16"/>
      <c r="O100" s="16"/>
      <c r="P100" s="16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76aeJftOGhN9VdVMMK89nXkPjjB88Nt62YfeBbAXwZVrhk62TFpLmmunCJwfHzhv9J3RQFdOOKHuLBvdaIuIyA==" saltValue="PFscg0KwNSvZ2JPVPQKpdg==" spinCount="100000" sheet="1" objects="1" scenarios="1"/>
  <mergeCells count="33">
    <mergeCell ref="V15:V16"/>
    <mergeCell ref="M14:M16"/>
    <mergeCell ref="N14:N16"/>
    <mergeCell ref="I14:I16"/>
    <mergeCell ref="J14:J16"/>
    <mergeCell ref="K14:K16"/>
    <mergeCell ref="O14:O16"/>
    <mergeCell ref="U14:U16"/>
    <mergeCell ref="L14:L16"/>
    <mergeCell ref="O7:O12"/>
    <mergeCell ref="M7:M12"/>
    <mergeCell ref="N7:N12"/>
    <mergeCell ref="Q7:Q8"/>
    <mergeCell ref="P7:P8"/>
    <mergeCell ref="T7:T8"/>
    <mergeCell ref="V7:V8"/>
    <mergeCell ref="B21:G21"/>
    <mergeCell ref="R20:T20"/>
    <mergeCell ref="R19:T19"/>
    <mergeCell ref="B19:G19"/>
    <mergeCell ref="B20:H20"/>
    <mergeCell ref="K7:K12"/>
    <mergeCell ref="U7:U12"/>
    <mergeCell ref="B1:D1"/>
    <mergeCell ref="G5:H5"/>
    <mergeCell ref="I7:I12"/>
    <mergeCell ref="J7:J12"/>
    <mergeCell ref="B7:B8"/>
    <mergeCell ref="C7:C8"/>
    <mergeCell ref="D7:D8"/>
    <mergeCell ref="E7:E8"/>
    <mergeCell ref="L7:L8"/>
    <mergeCell ref="L9:L10"/>
  </mergeCells>
  <phoneticPr fontId="30" type="noConversion"/>
  <conditionalFormatting sqref="G7:H17 R7:R1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7">
    <cfRule type="notContainsBlanks" dxfId="2" priority="78">
      <formula>LEN(TRIM(G7))&gt;0</formula>
    </cfRule>
  </conditionalFormatting>
  <conditionalFormatting sqref="T7 T9: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7" xr:uid="{349A6282-9232-40B5-B155-0C95E3B5B228}">
      <formula1>"ks,bal,sada,m,"</formula1>
    </dataValidation>
    <dataValidation type="list" allowBlank="1" showInputMessage="1" showErrorMessage="1" sqref="J7:J8" xr:uid="{79AB9432-8269-4998-BAF3-7C95E033E374}">
      <formula1>"ANO,NE"</formula1>
    </dataValidation>
  </dataValidations>
  <hyperlinks>
    <hyperlink ref="H6" location="'Výpočetní technika'!B20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4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V17 V7 V9:V15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2025-10-02T06:44:52Z</cp:lastPrinted>
  <dcterms:created xsi:type="dcterms:W3CDTF">2014-03-05T12:43:32Z</dcterms:created>
  <dcterms:modified xsi:type="dcterms:W3CDTF">2025-10-02T09:40:40Z</dcterms:modified>
</cp:coreProperties>
</file>